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nio\Documents\Didattica\Didattica\Dida_1718\SPES\Ese_Casa\"/>
    </mc:Choice>
  </mc:AlternateContent>
  <bookViews>
    <workbookView xWindow="0" yWindow="0" windowWidth="15360" windowHeight="7050" activeTab="2"/>
  </bookViews>
  <sheets>
    <sheet name="Medie" sheetId="1" r:id="rId1"/>
    <sheet name="y=mx+q" sheetId="2" r:id="rId2"/>
    <sheet name="y=mf(x)+q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6" i="1"/>
  <c r="H16" i="1"/>
  <c r="J12" i="1"/>
  <c r="J11" i="1"/>
  <c r="J10" i="1"/>
  <c r="J9" i="1"/>
  <c r="J8" i="1"/>
  <c r="J7" i="1"/>
  <c r="J6" i="1"/>
  <c r="J5" i="1"/>
  <c r="J4" i="1"/>
  <c r="J3" i="1"/>
  <c r="J14" i="1" s="1"/>
  <c r="B14" i="1"/>
  <c r="H14" i="1"/>
  <c r="H12" i="1"/>
  <c r="H11" i="1"/>
  <c r="H10" i="1"/>
  <c r="H9" i="1"/>
  <c r="H8" i="1"/>
  <c r="H7" i="1"/>
  <c r="H6" i="1"/>
  <c r="H5" i="1"/>
  <c r="H4" i="1"/>
  <c r="H3" i="1"/>
  <c r="E12" i="1"/>
  <c r="E11" i="1"/>
  <c r="E10" i="1"/>
  <c r="E9" i="1"/>
  <c r="E8" i="1"/>
  <c r="E7" i="1"/>
  <c r="E6" i="1"/>
  <c r="E5" i="1"/>
  <c r="E4" i="1"/>
  <c r="E3" i="1"/>
  <c r="D5" i="1"/>
  <c r="D4" i="1"/>
  <c r="D6" i="1"/>
  <c r="D7" i="1" s="1"/>
  <c r="D8" i="1" s="1"/>
  <c r="D9" i="1" s="1"/>
  <c r="D10" i="1" s="1"/>
  <c r="D11" i="1" s="1"/>
  <c r="D12" i="1" s="1"/>
  <c r="E3" i="3"/>
  <c r="C7" i="3" l="1"/>
  <c r="C6" i="3"/>
  <c r="C5" i="3"/>
  <c r="C4" i="3"/>
  <c r="C3" i="3"/>
  <c r="B9" i="3"/>
  <c r="H5" i="3" s="1"/>
  <c r="B14" i="2"/>
  <c r="A14" i="2"/>
  <c r="F9" i="2" s="1"/>
  <c r="D3" i="1"/>
  <c r="G9" i="2" l="1"/>
  <c r="D3" i="2"/>
  <c r="D9" i="2"/>
  <c r="D5" i="2"/>
  <c r="D6" i="2"/>
  <c r="D12" i="2"/>
  <c r="D8" i="2"/>
  <c r="D4" i="2"/>
  <c r="D11" i="2"/>
  <c r="D7" i="2"/>
  <c r="D10" i="2"/>
  <c r="F3" i="1"/>
  <c r="H6" i="3"/>
  <c r="H3" i="3"/>
  <c r="H7" i="3"/>
  <c r="H4" i="3"/>
  <c r="C9" i="3"/>
  <c r="G6" i="2"/>
  <c r="G10" i="2"/>
  <c r="G3" i="2"/>
  <c r="G7" i="2"/>
  <c r="G11" i="2"/>
  <c r="G4" i="2"/>
  <c r="G8" i="2"/>
  <c r="G12" i="2"/>
  <c r="G5" i="2"/>
  <c r="F6" i="2"/>
  <c r="F10" i="2"/>
  <c r="F3" i="2"/>
  <c r="F7" i="2"/>
  <c r="F11" i="2"/>
  <c r="F4" i="2"/>
  <c r="F8" i="2"/>
  <c r="F12" i="2"/>
  <c r="F5" i="2"/>
  <c r="F5" i="1" l="1"/>
  <c r="F4" i="1"/>
  <c r="F6" i="1"/>
  <c r="H9" i="3"/>
  <c r="G6" i="3"/>
  <c r="E4" i="3"/>
  <c r="G5" i="3"/>
  <c r="E7" i="3"/>
  <c r="G4" i="3"/>
  <c r="E6" i="3"/>
  <c r="G7" i="3"/>
  <c r="E5" i="3"/>
  <c r="G3" i="3"/>
  <c r="G14" i="2"/>
  <c r="D14" i="2"/>
  <c r="F14" i="2"/>
  <c r="K14" i="2" l="1"/>
  <c r="L14" i="2" s="1"/>
  <c r="I14" i="2"/>
  <c r="G9" i="3"/>
  <c r="E9" i="3"/>
  <c r="F7" i="1" l="1"/>
  <c r="L9" i="3"/>
  <c r="M9" i="3" s="1"/>
  <c r="J9" i="3"/>
  <c r="F8" i="1" l="1"/>
  <c r="F9" i="1" l="1"/>
  <c r="F10" i="1"/>
  <c r="F12" i="1" l="1"/>
  <c r="F11" i="1"/>
</calcChain>
</file>

<file path=xl/sharedStrings.xml><?xml version="1.0" encoding="utf-8"?>
<sst xmlns="http://schemas.openxmlformats.org/spreadsheetml/2006/main" count="35" uniqueCount="27">
  <si>
    <t>Valore</t>
  </si>
  <si>
    <t>Frequenza</t>
  </si>
  <si>
    <t>x</t>
  </si>
  <si>
    <t>y</t>
  </si>
  <si>
    <t>covarianza</t>
  </si>
  <si>
    <t>dev st x</t>
  </si>
  <si>
    <t>dev st y</t>
  </si>
  <si>
    <t>media x</t>
  </si>
  <si>
    <t>media y</t>
  </si>
  <si>
    <t>correlazione</t>
  </si>
  <si>
    <t>m</t>
  </si>
  <si>
    <t>f(x)</t>
  </si>
  <si>
    <t>media f(x)</t>
  </si>
  <si>
    <t>dev st f(x)</t>
  </si>
  <si>
    <t>q</t>
  </si>
  <si>
    <t>Cumulativo</t>
  </si>
  <si>
    <t>Più di meta?</t>
  </si>
  <si>
    <t>Valore pesato</t>
  </si>
  <si>
    <t>Media:</t>
  </si>
  <si>
    <t>Tot valori:</t>
  </si>
  <si>
    <t>Tot campioni:</t>
  </si>
  <si>
    <t>(val-media)^2 pesato</t>
  </si>
  <si>
    <t>Tot:</t>
  </si>
  <si>
    <t>Varianza:</t>
  </si>
  <si>
    <t>Dev. Standard:</t>
  </si>
  <si>
    <t>Mediana?</t>
  </si>
  <si>
    <t>Moda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</si>
</sst>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7" sqref="J17"/>
    </sheetView>
  </sheetViews>
  <sheetFormatPr defaultRowHeight="14.5" x14ac:dyDescent="0.35"/>
  <cols>
    <col min="1" max="1" width="12.08984375" customWidth="1"/>
    <col min="2" max="3" width="9.90625" customWidth="1"/>
    <col min="4" max="5" width="10.453125" customWidth="1"/>
    <col min="6" max="6" width="10.81640625" customWidth="1"/>
    <col min="8" max="8" width="12.1796875" customWidth="1"/>
    <col min="9" max="9" width="14.90625" customWidth="1"/>
    <col min="10" max="10" width="19.08984375" customWidth="1"/>
  </cols>
  <sheetData>
    <row r="1" spans="1:10" x14ac:dyDescent="0.35">
      <c r="A1" s="1" t="s">
        <v>0</v>
      </c>
      <c r="B1" s="1" t="s">
        <v>1</v>
      </c>
      <c r="C1" s="1"/>
      <c r="D1" t="s">
        <v>15</v>
      </c>
      <c r="E1" t="s">
        <v>16</v>
      </c>
      <c r="F1" s="1" t="s">
        <v>25</v>
      </c>
      <c r="H1" t="s">
        <v>17</v>
      </c>
      <c r="J1" t="s">
        <v>21</v>
      </c>
    </row>
    <row r="3" spans="1:10" x14ac:dyDescent="0.35">
      <c r="A3">
        <v>19</v>
      </c>
      <c r="B3">
        <v>5</v>
      </c>
      <c r="D3">
        <f>B3</f>
        <v>5</v>
      </c>
      <c r="E3" t="b">
        <f>D3&gt;B$14/2</f>
        <v>0</v>
      </c>
      <c r="F3" t="b">
        <f>AND(E3,NOT(E2))</f>
        <v>0</v>
      </c>
      <c r="H3">
        <f>A3*B3</f>
        <v>95</v>
      </c>
      <c r="J3">
        <f>(H$16-A3)^2*B3</f>
        <v>996.06530612244899</v>
      </c>
    </row>
    <row r="4" spans="1:10" x14ac:dyDescent="0.35">
      <c r="A4">
        <v>27</v>
      </c>
      <c r="B4">
        <v>7</v>
      </c>
      <c r="D4">
        <f>B4+D3</f>
        <v>12</v>
      </c>
      <c r="E4" t="b">
        <f t="shared" ref="E4:E12" si="0">D4&gt;B$14/2</f>
        <v>0</v>
      </c>
      <c r="F4" t="b">
        <f t="shared" ref="F4:F12" si="1">AND(E4,NOT(E3))</f>
        <v>0</v>
      </c>
      <c r="H4">
        <f t="shared" ref="H4:H12" si="2">A4*B4</f>
        <v>189</v>
      </c>
      <c r="J4">
        <f t="shared" ref="J4:J12" si="3">(H$16-A4)^2*B4</f>
        <v>261.69142857142856</v>
      </c>
    </row>
    <row r="5" spans="1:10" x14ac:dyDescent="0.35">
      <c r="A5">
        <v>28</v>
      </c>
      <c r="B5">
        <v>4</v>
      </c>
      <c r="D5">
        <f>B5+D4</f>
        <v>16</v>
      </c>
      <c r="E5" t="b">
        <f t="shared" si="0"/>
        <v>0</v>
      </c>
      <c r="F5" t="b">
        <f t="shared" si="1"/>
        <v>0</v>
      </c>
      <c r="H5">
        <f t="shared" si="2"/>
        <v>112</v>
      </c>
      <c r="J5">
        <f t="shared" si="3"/>
        <v>104.62367346938774</v>
      </c>
    </row>
    <row r="6" spans="1:10" x14ac:dyDescent="0.35">
      <c r="A6">
        <v>31</v>
      </c>
      <c r="B6">
        <v>11</v>
      </c>
      <c r="D6">
        <f t="shared" ref="D5:D12" si="4">B6+D5</f>
        <v>27</v>
      </c>
      <c r="E6" t="b">
        <f t="shared" si="0"/>
        <v>0</v>
      </c>
      <c r="F6" t="b">
        <f t="shared" si="1"/>
        <v>0</v>
      </c>
      <c r="H6">
        <f t="shared" si="2"/>
        <v>341</v>
      </c>
      <c r="J6">
        <f t="shared" si="3"/>
        <v>49.172244897959168</v>
      </c>
    </row>
    <row r="7" spans="1:10" x14ac:dyDescent="0.35">
      <c r="A7">
        <v>32</v>
      </c>
      <c r="B7">
        <v>26</v>
      </c>
      <c r="D7">
        <f t="shared" si="4"/>
        <v>53</v>
      </c>
      <c r="E7" t="b">
        <f t="shared" si="0"/>
        <v>1</v>
      </c>
      <c r="F7" t="b">
        <f t="shared" si="1"/>
        <v>1</v>
      </c>
      <c r="H7">
        <f t="shared" si="2"/>
        <v>832</v>
      </c>
      <c r="J7">
        <f t="shared" si="3"/>
        <v>32.282448979591813</v>
      </c>
    </row>
    <row r="8" spans="1:10" x14ac:dyDescent="0.35">
      <c r="A8">
        <v>34</v>
      </c>
      <c r="B8">
        <v>27</v>
      </c>
      <c r="C8" t="s">
        <v>26</v>
      </c>
      <c r="D8">
        <f t="shared" si="4"/>
        <v>80</v>
      </c>
      <c r="E8" t="b">
        <f t="shared" si="0"/>
        <v>1</v>
      </c>
      <c r="F8" s="2" t="b">
        <f t="shared" si="1"/>
        <v>0</v>
      </c>
      <c r="H8">
        <f t="shared" si="2"/>
        <v>918</v>
      </c>
      <c r="J8">
        <f t="shared" si="3"/>
        <v>21.181224489795937</v>
      </c>
    </row>
    <row r="9" spans="1:10" x14ac:dyDescent="0.35">
      <c r="A9">
        <v>37</v>
      </c>
      <c r="B9">
        <v>8</v>
      </c>
      <c r="D9">
        <f t="shared" si="4"/>
        <v>88</v>
      </c>
      <c r="E9" t="b">
        <f t="shared" si="0"/>
        <v>1</v>
      </c>
      <c r="F9" t="b">
        <f t="shared" si="1"/>
        <v>0</v>
      </c>
      <c r="H9">
        <f t="shared" si="2"/>
        <v>296</v>
      </c>
      <c r="J9">
        <f t="shared" si="3"/>
        <v>120.79020408163268</v>
      </c>
    </row>
    <row r="10" spans="1:10" x14ac:dyDescent="0.35">
      <c r="A10">
        <v>40</v>
      </c>
      <c r="B10">
        <v>9</v>
      </c>
      <c r="D10">
        <f t="shared" si="4"/>
        <v>97</v>
      </c>
      <c r="E10" t="b">
        <f t="shared" si="0"/>
        <v>1</v>
      </c>
      <c r="F10" t="b">
        <f t="shared" si="1"/>
        <v>0</v>
      </c>
      <c r="H10">
        <f t="shared" si="2"/>
        <v>360</v>
      </c>
      <c r="J10">
        <f t="shared" si="3"/>
        <v>426.71755102040822</v>
      </c>
    </row>
    <row r="11" spans="1:10" x14ac:dyDescent="0.35">
      <c r="A11">
        <v>41</v>
      </c>
      <c r="B11">
        <v>5</v>
      </c>
      <c r="D11">
        <f t="shared" si="4"/>
        <v>102</v>
      </c>
      <c r="E11" t="b">
        <f t="shared" si="0"/>
        <v>1</v>
      </c>
      <c r="F11" t="b">
        <f t="shared" si="1"/>
        <v>0</v>
      </c>
      <c r="H11">
        <f t="shared" si="2"/>
        <v>205</v>
      </c>
      <c r="J11">
        <f t="shared" si="3"/>
        <v>310.92244897959188</v>
      </c>
    </row>
    <row r="12" spans="1:10" x14ac:dyDescent="0.35">
      <c r="A12">
        <v>43</v>
      </c>
      <c r="B12">
        <v>3</v>
      </c>
      <c r="D12">
        <f t="shared" si="4"/>
        <v>105</v>
      </c>
      <c r="E12" t="b">
        <f t="shared" si="0"/>
        <v>1</v>
      </c>
      <c r="F12" t="b">
        <f t="shared" si="1"/>
        <v>0</v>
      </c>
      <c r="H12">
        <f t="shared" si="2"/>
        <v>129</v>
      </c>
      <c r="J12">
        <f t="shared" si="3"/>
        <v>293.18204081632655</v>
      </c>
    </row>
    <row r="14" spans="1:10" x14ac:dyDescent="0.35">
      <c r="A14" s="1" t="s">
        <v>20</v>
      </c>
      <c r="B14">
        <f>SUM(B3:B12)</f>
        <v>105</v>
      </c>
      <c r="G14" t="s">
        <v>19</v>
      </c>
      <c r="H14">
        <f>SUM(H3:H12)</f>
        <v>3477</v>
      </c>
      <c r="I14" s="1" t="s">
        <v>22</v>
      </c>
      <c r="J14">
        <f>SUM(J3:J12)</f>
        <v>2616.6285714285723</v>
      </c>
    </row>
    <row r="16" spans="1:10" x14ac:dyDescent="0.35">
      <c r="G16" s="1" t="s">
        <v>18</v>
      </c>
      <c r="H16">
        <f>H14/$B14</f>
        <v>33.114285714285714</v>
      </c>
      <c r="I16" s="1" t="s">
        <v>23</v>
      </c>
      <c r="J16">
        <f>J14/$B14</f>
        <v>24.920272108843545</v>
      </c>
    </row>
    <row r="17" spans="9:10" x14ac:dyDescent="0.35">
      <c r="I17" s="1" t="s">
        <v>24</v>
      </c>
      <c r="J17">
        <f>SQRT(J16)</f>
        <v>4.9920208441916127</v>
      </c>
    </row>
    <row r="18" spans="9:10" x14ac:dyDescent="0.35">
      <c r="J18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14" sqref="L14"/>
    </sheetView>
  </sheetViews>
  <sheetFormatPr defaultRowHeight="14.5" x14ac:dyDescent="0.35"/>
  <cols>
    <col min="4" max="4" width="10.08984375" customWidth="1"/>
    <col min="9" max="9" width="12" customWidth="1"/>
    <col min="12" max="12" width="9" bestFit="1" customWidth="1"/>
  </cols>
  <sheetData>
    <row r="1" spans="1:12" x14ac:dyDescent="0.35">
      <c r="A1" s="1" t="s">
        <v>2</v>
      </c>
      <c r="B1" s="1" t="s">
        <v>3</v>
      </c>
    </row>
    <row r="2" spans="1:12" x14ac:dyDescent="0.35">
      <c r="B2" s="1"/>
    </row>
    <row r="3" spans="1:12" x14ac:dyDescent="0.35">
      <c r="A3">
        <v>-3.4</v>
      </c>
      <c r="B3">
        <v>-19.5</v>
      </c>
      <c r="D3">
        <f>(A3-A$14)*(B3-B$14)</f>
        <v>65.727199999999996</v>
      </c>
      <c r="F3">
        <f>(A3-A$14)^2</f>
        <v>9.4863999999999997</v>
      </c>
      <c r="G3">
        <f>(B3-B$14)^2</f>
        <v>455.3956</v>
      </c>
    </row>
    <row r="4" spans="1:12" x14ac:dyDescent="0.35">
      <c r="A4">
        <v>-2.8</v>
      </c>
      <c r="B4">
        <v>-15.3</v>
      </c>
      <c r="D4">
        <f t="shared" ref="D4:D12" si="0">(A4-A$14)*(B4-B$14)</f>
        <v>42.50719999999999</v>
      </c>
      <c r="F4">
        <f t="shared" ref="F4:F12" si="1">(A4-A$14)^2</f>
        <v>6.1503999999999976</v>
      </c>
      <c r="G4">
        <f t="shared" ref="G4:G12" si="2">(B4-B$14)^2</f>
        <v>293.77960000000002</v>
      </c>
    </row>
    <row r="5" spans="1:12" x14ac:dyDescent="0.35">
      <c r="A5">
        <v>-1.9</v>
      </c>
      <c r="B5">
        <v>-9.1999999999999993</v>
      </c>
      <c r="D5">
        <f t="shared" si="0"/>
        <v>17.443199999999997</v>
      </c>
      <c r="F5">
        <f t="shared" si="1"/>
        <v>2.4963999999999995</v>
      </c>
      <c r="G5">
        <f t="shared" si="2"/>
        <v>121.88159999999998</v>
      </c>
    </row>
    <row r="6" spans="1:12" x14ac:dyDescent="0.35">
      <c r="A6">
        <v>-1.4</v>
      </c>
      <c r="B6">
        <v>-6</v>
      </c>
      <c r="D6">
        <f t="shared" si="0"/>
        <v>8.4671999999999983</v>
      </c>
      <c r="F6">
        <f t="shared" si="1"/>
        <v>1.1663999999999997</v>
      </c>
      <c r="G6">
        <f t="shared" si="2"/>
        <v>61.465599999999995</v>
      </c>
    </row>
    <row r="7" spans="1:12" x14ac:dyDescent="0.35">
      <c r="A7">
        <v>-0.8</v>
      </c>
      <c r="B7">
        <v>-1.2</v>
      </c>
      <c r="D7">
        <f t="shared" si="0"/>
        <v>1.4592000000000001</v>
      </c>
      <c r="F7">
        <f t="shared" si="1"/>
        <v>0.23039999999999999</v>
      </c>
      <c r="G7">
        <f t="shared" si="2"/>
        <v>9.2416</v>
      </c>
    </row>
    <row r="8" spans="1:12" x14ac:dyDescent="0.35">
      <c r="A8">
        <v>-0.2</v>
      </c>
      <c r="B8">
        <v>2.7</v>
      </c>
      <c r="D8">
        <f t="shared" si="0"/>
        <v>0.10320000000000003</v>
      </c>
      <c r="F8">
        <f t="shared" si="1"/>
        <v>1.4400000000000012E-2</v>
      </c>
      <c r="G8">
        <f t="shared" si="2"/>
        <v>0.73959999999999981</v>
      </c>
    </row>
    <row r="9" spans="1:12" x14ac:dyDescent="0.35">
      <c r="A9">
        <v>0.7</v>
      </c>
      <c r="B9">
        <v>9.1</v>
      </c>
      <c r="D9">
        <f t="shared" si="0"/>
        <v>7.4051999999999998</v>
      </c>
      <c r="F9">
        <f t="shared" si="1"/>
        <v>1.0404</v>
      </c>
      <c r="G9">
        <f t="shared" si="2"/>
        <v>52.707599999999999</v>
      </c>
    </row>
    <row r="10" spans="1:12" x14ac:dyDescent="0.35">
      <c r="A10">
        <v>1.1000000000000001</v>
      </c>
      <c r="B10">
        <v>11.8</v>
      </c>
      <c r="D10">
        <f t="shared" si="0"/>
        <v>14.143200000000002</v>
      </c>
      <c r="F10">
        <f t="shared" si="1"/>
        <v>2.0164000000000004</v>
      </c>
      <c r="G10">
        <f t="shared" si="2"/>
        <v>99.201600000000013</v>
      </c>
    </row>
    <row r="11" spans="1:12" x14ac:dyDescent="0.35">
      <c r="A11">
        <v>2.4</v>
      </c>
      <c r="B11">
        <v>20.5</v>
      </c>
      <c r="D11">
        <f t="shared" si="0"/>
        <v>50.755199999999995</v>
      </c>
      <c r="F11">
        <f t="shared" si="1"/>
        <v>7.3983999999999988</v>
      </c>
      <c r="G11">
        <f t="shared" si="2"/>
        <v>348.19560000000001</v>
      </c>
    </row>
    <row r="12" spans="1:12" x14ac:dyDescent="0.35">
      <c r="A12">
        <v>3.1</v>
      </c>
      <c r="B12">
        <v>25.5</v>
      </c>
      <c r="D12">
        <f t="shared" si="0"/>
        <v>80.917199999999994</v>
      </c>
      <c r="F12">
        <f t="shared" si="1"/>
        <v>11.696399999999999</v>
      </c>
      <c r="G12">
        <f t="shared" si="2"/>
        <v>559.79560000000004</v>
      </c>
    </row>
    <row r="14" spans="1:12" x14ac:dyDescent="0.35">
      <c r="A14">
        <f>SUM(A3:A12)/10</f>
        <v>-0.32000000000000006</v>
      </c>
      <c r="B14">
        <f>SUM(B3:B12)/10</f>
        <v>1.8400000000000003</v>
      </c>
      <c r="D14">
        <f>SUM(D3:D12)/10</f>
        <v>28.892800000000001</v>
      </c>
      <c r="F14">
        <f>SQRT(SUM(F3:F12)/10)</f>
        <v>2.0419598428960346</v>
      </c>
      <c r="G14">
        <f>SQRT(SUM(G3:G12)/10)</f>
        <v>14.150632494697895</v>
      </c>
      <c r="I14">
        <f>D14/(F14*G14)</f>
        <v>0.99992305575498908</v>
      </c>
      <c r="K14">
        <f>D14/F14^2</f>
        <v>6.9293937068303944</v>
      </c>
      <c r="L14">
        <f>B14-K14*A14</f>
        <v>4.057405986185727</v>
      </c>
    </row>
    <row r="15" spans="1:12" x14ac:dyDescent="0.35">
      <c r="A15" s="1" t="s">
        <v>7</v>
      </c>
      <c r="B15" s="1" t="s">
        <v>8</v>
      </c>
      <c r="D15" s="1" t="s">
        <v>4</v>
      </c>
      <c r="F15" s="1" t="s">
        <v>5</v>
      </c>
      <c r="G15" s="1" t="s">
        <v>6</v>
      </c>
      <c r="I15" s="1" t="s">
        <v>9</v>
      </c>
      <c r="K15" s="1" t="s">
        <v>10</v>
      </c>
      <c r="L15" s="1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C3" sqref="C3"/>
    </sheetView>
  </sheetViews>
  <sheetFormatPr defaultRowHeight="14.5" x14ac:dyDescent="0.35"/>
  <cols>
    <col min="3" max="3" width="10.453125" customWidth="1"/>
    <col min="5" max="5" width="10.08984375" customWidth="1"/>
    <col min="10" max="10" width="11.08984375" customWidth="1"/>
    <col min="13" max="13" width="9" bestFit="1" customWidth="1"/>
  </cols>
  <sheetData>
    <row r="1" spans="1:13" x14ac:dyDescent="0.35">
      <c r="A1" s="3" t="s">
        <v>2</v>
      </c>
      <c r="B1" s="3" t="s">
        <v>3</v>
      </c>
      <c r="C1" s="3" t="s">
        <v>11</v>
      </c>
    </row>
    <row r="3" spans="1:13" x14ac:dyDescent="0.35">
      <c r="A3">
        <v>-3.2</v>
      </c>
      <c r="B3">
        <v>0.4</v>
      </c>
      <c r="C3">
        <f>A3^2</f>
        <v>10.240000000000002</v>
      </c>
      <c r="E3">
        <f>(B3-B$9)*(C3-C$9)</f>
        <v>-4.8518400000000037</v>
      </c>
      <c r="G3">
        <f>(C3-C$9)^2</f>
        <v>18.766224000000022</v>
      </c>
      <c r="H3">
        <f>(B3-B$9)^2</f>
        <v>1.2544000000000002</v>
      </c>
    </row>
    <row r="4" spans="1:13" x14ac:dyDescent="0.35">
      <c r="A4">
        <v>-1.4</v>
      </c>
      <c r="B4">
        <v>2.5</v>
      </c>
      <c r="C4">
        <f t="shared" ref="C4:C7" si="0">A4^2</f>
        <v>1.9599999999999997</v>
      </c>
      <c r="E4">
        <f t="shared" ref="E4:E7" si="1">(B4-B$9)*(C4-C$9)</f>
        <v>-3.8690399999999996</v>
      </c>
      <c r="G4">
        <f t="shared" ref="G4:G7" si="2">(C4-C$9)^2</f>
        <v>15.586703999999996</v>
      </c>
      <c r="H4">
        <f t="shared" ref="H4:H7" si="3">(B4-B$9)^2</f>
        <v>0.96039999999999992</v>
      </c>
    </row>
    <row r="5" spans="1:13" x14ac:dyDescent="0.35">
      <c r="A5">
        <v>0.2</v>
      </c>
      <c r="B5">
        <v>3</v>
      </c>
      <c r="C5">
        <f t="shared" si="0"/>
        <v>4.0000000000000008E-2</v>
      </c>
      <c r="E5">
        <f t="shared" si="1"/>
        <v>-8.6846399999999999</v>
      </c>
      <c r="G5">
        <f t="shared" si="2"/>
        <v>34.433423999999995</v>
      </c>
      <c r="H5">
        <f t="shared" si="3"/>
        <v>2.1903999999999999</v>
      </c>
    </row>
    <row r="6" spans="1:13" x14ac:dyDescent="0.35">
      <c r="A6">
        <v>1.9</v>
      </c>
      <c r="B6">
        <v>2.1</v>
      </c>
      <c r="C6">
        <f t="shared" si="0"/>
        <v>3.61</v>
      </c>
      <c r="E6">
        <f t="shared" si="1"/>
        <v>-1.33284</v>
      </c>
      <c r="G6">
        <f t="shared" si="2"/>
        <v>5.2808039999999981</v>
      </c>
      <c r="H6">
        <f t="shared" si="3"/>
        <v>0.33640000000000009</v>
      </c>
    </row>
    <row r="7" spans="1:13" x14ac:dyDescent="0.35">
      <c r="A7">
        <v>3.7</v>
      </c>
      <c r="B7">
        <v>-0.4</v>
      </c>
      <c r="C7">
        <f t="shared" si="0"/>
        <v>13.690000000000001</v>
      </c>
      <c r="E7">
        <f t="shared" si="1"/>
        <v>-14.941440000000004</v>
      </c>
      <c r="G7">
        <f t="shared" si="2"/>
        <v>60.559524000000025</v>
      </c>
      <c r="H7">
        <f t="shared" si="3"/>
        <v>3.6863999999999999</v>
      </c>
    </row>
    <row r="9" spans="1:13" x14ac:dyDescent="0.35">
      <c r="B9">
        <f>SUM(B3:B7)/5</f>
        <v>1.52</v>
      </c>
      <c r="C9">
        <f>SUM(C3:C7)/5</f>
        <v>5.9079999999999995</v>
      </c>
      <c r="E9">
        <f>SUM(E3:E7)/5</f>
        <v>-6.7359600000000013</v>
      </c>
      <c r="G9">
        <f>SQRT(SUM(G3:G7)/5)</f>
        <v>5.1889629021607018</v>
      </c>
      <c r="H9">
        <f>SQRT(SUM(H3:H7)/5)</f>
        <v>1.2983065893693986</v>
      </c>
      <c r="J9">
        <f>E9/(G9*H9)</f>
        <v>-0.999865704907974</v>
      </c>
      <c r="L9">
        <f>E9/G9^2</f>
        <v>-0.25017180844094195</v>
      </c>
      <c r="M9">
        <f>B9-L9*C9</f>
        <v>2.9980150442690849</v>
      </c>
    </row>
    <row r="10" spans="1:13" x14ac:dyDescent="0.35">
      <c r="B10" s="1" t="s">
        <v>8</v>
      </c>
      <c r="C10" s="1" t="s">
        <v>12</v>
      </c>
      <c r="D10" s="1"/>
      <c r="E10" s="1" t="s">
        <v>4</v>
      </c>
      <c r="F10" s="1"/>
      <c r="G10" s="1" t="s">
        <v>13</v>
      </c>
      <c r="H10" s="1" t="s">
        <v>6</v>
      </c>
      <c r="I10" s="1"/>
      <c r="J10" s="1" t="s">
        <v>9</v>
      </c>
      <c r="K10" s="1"/>
      <c r="L10" s="1" t="s">
        <v>10</v>
      </c>
      <c r="M10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Medie</vt:lpstr>
      <vt:lpstr>y=mx+q</vt:lpstr>
      <vt:lpstr>y=mf(x)+q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Petronio</dc:creator>
  <cp:lastModifiedBy>Carlo Petronio</cp:lastModifiedBy>
  <dcterms:created xsi:type="dcterms:W3CDTF">2017-11-20T11:45:38Z</dcterms:created>
  <dcterms:modified xsi:type="dcterms:W3CDTF">2017-11-28T13:43:45Z</dcterms:modified>
</cp:coreProperties>
</file>